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05" yWindow="45" windowWidth="17220" windowHeight="6585"/>
  </bookViews>
  <sheets>
    <sheet name="REALISASI AGUSTUS" sheetId="2" r:id="rId1"/>
  </sheets>
  <calcPr calcId="144525"/>
</workbook>
</file>

<file path=xl/calcChain.xml><?xml version="1.0" encoding="utf-8"?>
<calcChain xmlns="http://schemas.openxmlformats.org/spreadsheetml/2006/main">
  <c r="H40" i="2"/>
  <c r="G40"/>
  <c r="I24"/>
  <c r="I27"/>
  <c r="I28"/>
  <c r="I29"/>
  <c r="I30"/>
  <c r="I31"/>
  <c r="I32"/>
  <c r="I35"/>
  <c r="I38"/>
  <c r="I41"/>
  <c r="I18"/>
  <c r="I14"/>
  <c r="I13"/>
  <c r="I11"/>
  <c r="H37"/>
  <c r="G37"/>
  <c r="H34"/>
  <c r="G34"/>
  <c r="H26"/>
  <c r="G26"/>
  <c r="H23"/>
  <c r="G23"/>
  <c r="H17"/>
  <c r="G17"/>
  <c r="H12"/>
  <c r="G12"/>
  <c r="I10"/>
  <c r="H9"/>
  <c r="G9"/>
  <c r="H7" l="1"/>
  <c r="I7" s="1"/>
  <c r="I17"/>
  <c r="G7"/>
  <c r="I12"/>
  <c r="I23"/>
  <c r="I34"/>
  <c r="I37"/>
  <c r="I26"/>
  <c r="I40"/>
  <c r="I9"/>
  <c r="H22"/>
  <c r="H20" s="1"/>
  <c r="H42" s="1"/>
  <c r="G22"/>
  <c r="I22" l="1"/>
  <c r="G20"/>
  <c r="I20" l="1"/>
  <c r="G42"/>
  <c r="I42" s="1"/>
</calcChain>
</file>

<file path=xl/sharedStrings.xml><?xml version="1.0" encoding="utf-8"?>
<sst xmlns="http://schemas.openxmlformats.org/spreadsheetml/2006/main" count="91" uniqueCount="57">
  <si>
    <t>Pelatihan PKL terdampak Covid-19</t>
  </si>
  <si>
    <t>Pembinaan organisasi PKL terdampak Covid-19</t>
  </si>
  <si>
    <t>orang</t>
  </si>
  <si>
    <t>Fasilitasi peningkatan kualitas produk UMKM melalui fasilitasi sertifikasi PIRT</t>
  </si>
  <si>
    <t>UMKM</t>
  </si>
  <si>
    <t>Penumbuhan wirausaha baru bagi masyarakat terdampak covid-19</t>
  </si>
  <si>
    <t>Pemberdayaan ekonomi anggota koperasi terdampak covid-19</t>
  </si>
  <si>
    <t>JUMLAH</t>
  </si>
  <si>
    <t>Pemberdayaan Usaha Mikro Yang Dilakukan Melalui Pendataan, Kemitraan, Kemudahan Perizinan, Penguatan Kelembagaan Dan Koordinasi Dengan Para Pemangku Kepentingan</t>
  </si>
  <si>
    <t>Pendataan Potensi Dan Pengembangan Usaha Mikro</t>
  </si>
  <si>
    <t>-</t>
  </si>
  <si>
    <t>Pemberdayaan Kelembagaan Potensi Dan Pengembangan Usaha Mikro</t>
  </si>
  <si>
    <t>Pengembangan Usaha Mikro Dengan Orientasi Peningkatan Skala Usaha Menjadi Usaha Kecil</t>
  </si>
  <si>
    <t>Fasilitasi Usaha Mikro Menjadi Usaha Kecil Dalam Pengembangan Produksi Dan Pengolahan, Pemasaran, Sdm, Serta Desain Dan Teknologi</t>
  </si>
  <si>
    <t>Penyediaan sarana distribusi perdagangan</t>
  </si>
  <si>
    <t>Pembangunan dan Pengelolaan Sarana Distribusi Perdagangan</t>
  </si>
  <si>
    <t>Belanja Alat/Bahan untuk Kegiatan Kantor‑ Alat/Bahan untuk Kegiatan Kantor Lainnya</t>
  </si>
  <si>
    <t>Jas hujan</t>
  </si>
  <si>
    <t>buah</t>
  </si>
  <si>
    <t>Pemutih 1000 ml</t>
  </si>
  <si>
    <t>botol</t>
  </si>
  <si>
    <t>Carbol 850 ml</t>
  </si>
  <si>
    <t>Pembersih Lantai 900 ml</t>
  </si>
  <si>
    <t>Belanja Alat/Bahan untuk Kegiatan Kantor‑ Bahan Cetak</t>
  </si>
  <si>
    <t>Cetak MMT</t>
  </si>
  <si>
    <t>Sabun Cair 250 ml</t>
  </si>
  <si>
    <t>Sabun Cair Refill 4 liter</t>
  </si>
  <si>
    <t>Belanja Pemeliharaan Alat Angkutan‑Alat Angkutan Darat Tak Bermotor‑Alat Angkutan Darat Tak Bemotor Lainnya</t>
  </si>
  <si>
    <t>Perbaikan/pemeliharaan kontainer sampah</t>
  </si>
  <si>
    <t>Belanja Modal Alat Kantor Lainnya</t>
  </si>
  <si>
    <t>Belanja Modal Sound System</t>
  </si>
  <si>
    <t>Belanja Modal Alat Rumah Tangga Lainnya (Home Use)</t>
  </si>
  <si>
    <t>unit</t>
  </si>
  <si>
    <t>Belanja Modal Tangki Semprot</t>
  </si>
  <si>
    <t>set</t>
  </si>
  <si>
    <t>DI PROVINSI JAWA TENGAH</t>
  </si>
  <si>
    <t>OPD DINDAGKOP UKM KABUPATEN DEMAK</t>
  </si>
  <si>
    <t>NO</t>
  </si>
  <si>
    <t>KEGIATAN</t>
  </si>
  <si>
    <t>OPD YANG MENANGANI</t>
  </si>
  <si>
    <t>JENIS KEGIATAN</t>
  </si>
  <si>
    <t>Pemberdayaan Ekonomi</t>
  </si>
  <si>
    <t>DINDAGKOP UKM</t>
  </si>
  <si>
    <t>PAGU ANGGARAN (RP)</t>
  </si>
  <si>
    <t>REALISASI (RP)</t>
  </si>
  <si>
    <t>TARGET OUTPUT</t>
  </si>
  <si>
    <t>KET</t>
  </si>
  <si>
    <t>REALISASI OUTPUT</t>
  </si>
  <si>
    <t>DANA TRANSFER UMUM (DTU)</t>
  </si>
  <si>
    <t>DANA INSENTIF DAERAH (DID)</t>
  </si>
  <si>
    <t>I</t>
  </si>
  <si>
    <t>II</t>
  </si>
  <si>
    <t>PROSENTASE 
(%)</t>
  </si>
  <si>
    <t>POSISI SD 31 AGUSTUS 2021</t>
  </si>
  <si>
    <t>REALISASI ANGGARAN PENANGANAN COVID 19</t>
  </si>
  <si>
    <t>Bersumber dari Dana Transfer Umum (DTU)</t>
  </si>
  <si>
    <t>Bersumber dari Dana Insentif Daerah (DID)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</si>
</sst>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4" quotePrefix="1" applyFont="1" applyBorder="1" applyAlignment="1">
      <alignment horizontal="center" vertical="top"/>
    </xf>
    <xf numFmtId="43" fontId="3" fillId="0" borderId="7" xfId="0" applyNumberFormat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right" vertical="top"/>
    </xf>
    <xf numFmtId="43" fontId="3" fillId="0" borderId="7" xfId="1" applyFont="1" applyBorder="1" applyAlignment="1">
      <alignment vertical="top"/>
    </xf>
    <xf numFmtId="3" fontId="5" fillId="0" borderId="7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41" fontId="3" fillId="0" borderId="6" xfId="2" applyFont="1" applyBorder="1" applyAlignment="1">
      <alignment vertical="top"/>
    </xf>
    <xf numFmtId="0" fontId="3" fillId="0" borderId="10" xfId="0" quotePrefix="1" applyFont="1" applyBorder="1" applyAlignment="1">
      <alignment horizontal="right" vertical="top"/>
    </xf>
    <xf numFmtId="0" fontId="2" fillId="0" borderId="6" xfId="4" quotePrefix="1" applyFont="1" applyBorder="1" applyAlignment="1">
      <alignment horizontal="center" vertical="top"/>
    </xf>
    <xf numFmtId="0" fontId="2" fillId="0" borderId="6" xfId="4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top" wrapText="1"/>
    </xf>
    <xf numFmtId="43" fontId="2" fillId="0" borderId="7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right" vertical="center"/>
    </xf>
    <xf numFmtId="43" fontId="3" fillId="0" borderId="7" xfId="1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3" fillId="0" borderId="9" xfId="0" applyFont="1" applyBorder="1" applyAlignment="1">
      <alignment horizontal="left" vertical="top"/>
    </xf>
    <xf numFmtId="41" fontId="3" fillId="0" borderId="6" xfId="2" applyFont="1" applyBorder="1" applyAlignment="1">
      <alignment horizontal="right" vertical="top"/>
    </xf>
    <xf numFmtId="0" fontId="0" fillId="0" borderId="7" xfId="0" applyBorder="1"/>
    <xf numFmtId="0" fontId="3" fillId="0" borderId="9" xfId="4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0" fillId="0" borderId="0" xfId="0" applyBorder="1"/>
    <xf numFmtId="0" fontId="3" fillId="0" borderId="0" xfId="0" quotePrefix="1" applyFont="1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43" fontId="3" fillId="0" borderId="0" xfId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 wrapText="1"/>
    </xf>
    <xf numFmtId="43" fontId="7" fillId="0" borderId="7" xfId="1" applyFont="1" applyBorder="1" applyAlignment="1">
      <alignment vertical="top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43" fontId="7" fillId="0" borderId="5" xfId="0" applyNumberFormat="1" applyFont="1" applyBorder="1" applyAlignment="1">
      <alignment horizontal="center" vertical="top"/>
    </xf>
    <xf numFmtId="43" fontId="7" fillId="0" borderId="5" xfId="1" applyFont="1" applyBorder="1" applyAlignment="1">
      <alignment vertical="top"/>
    </xf>
    <xf numFmtId="0" fontId="7" fillId="0" borderId="7" xfId="0" applyFont="1" applyBorder="1"/>
    <xf numFmtId="0" fontId="7" fillId="0" borderId="11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/>
    </xf>
    <xf numFmtId="0" fontId="7" fillId="0" borderId="6" xfId="0" quotePrefix="1" applyFont="1" applyBorder="1" applyAlignment="1">
      <alignment horizontal="right" vertical="top"/>
    </xf>
    <xf numFmtId="0" fontId="7" fillId="0" borderId="9" xfId="0" applyFont="1" applyBorder="1" applyAlignment="1">
      <alignment vertical="top" wrapText="1"/>
    </xf>
    <xf numFmtId="0" fontId="2" fillId="0" borderId="9" xfId="4" applyFont="1" applyBorder="1" applyAlignment="1">
      <alignment vertical="top" wrapText="1"/>
    </xf>
    <xf numFmtId="0" fontId="6" fillId="0" borderId="9" xfId="0" applyFont="1" applyBorder="1" applyAlignment="1">
      <alignment horizontal="left" vertical="center" wrapText="1"/>
    </xf>
    <xf numFmtId="0" fontId="5" fillId="0" borderId="9" xfId="0" applyFont="1" applyBorder="1"/>
    <xf numFmtId="0" fontId="5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0" fontId="0" fillId="0" borderId="9" xfId="0" applyBorder="1"/>
    <xf numFmtId="0" fontId="7" fillId="0" borderId="8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0" fillId="0" borderId="13" xfId="0" applyBorder="1"/>
    <xf numFmtId="0" fontId="5" fillId="0" borderId="12" xfId="0" applyFont="1" applyBorder="1" applyAlignment="1">
      <alignment horizontal="left" vertical="center" wrapText="1"/>
    </xf>
    <xf numFmtId="43" fontId="3" fillId="0" borderId="13" xfId="1" applyFont="1" applyBorder="1" applyAlignment="1">
      <alignment vertical="top"/>
    </xf>
    <xf numFmtId="0" fontId="2" fillId="0" borderId="2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3" fontId="2" fillId="0" borderId="7" xfId="1" applyFont="1" applyBorder="1" applyAlignment="1">
      <alignment vertical="top"/>
    </xf>
    <xf numFmtId="0" fontId="2" fillId="0" borderId="7" xfId="0" applyFont="1" applyBorder="1"/>
    <xf numFmtId="0" fontId="2" fillId="0" borderId="6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7" xfId="0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top" wrapText="1"/>
    </xf>
    <xf numFmtId="0" fontId="8" fillId="0" borderId="9" xfId="4" applyFont="1" applyBorder="1" applyAlignment="1">
      <alignment horizontal="left" vertical="top" wrapText="1"/>
    </xf>
    <xf numFmtId="41" fontId="2" fillId="0" borderId="6" xfId="2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2" fillId="0" borderId="6" xfId="0" quotePrefix="1" applyFont="1" applyBorder="1" applyAlignment="1">
      <alignment horizontal="center" vertical="top"/>
    </xf>
    <xf numFmtId="0" fontId="8" fillId="0" borderId="9" xfId="4" applyFont="1" applyBorder="1" applyAlignment="1">
      <alignment vertical="top" wrapText="1"/>
    </xf>
    <xf numFmtId="43" fontId="2" fillId="0" borderId="7" xfId="1" applyFont="1" applyBorder="1" applyAlignment="1">
      <alignment horizontal="left" vertical="top"/>
    </xf>
    <xf numFmtId="0" fontId="2" fillId="0" borderId="6" xfId="0" applyFont="1" applyBorder="1" applyAlignment="1">
      <alignment horizontal="right" vertical="top"/>
    </xf>
    <xf numFmtId="0" fontId="2" fillId="0" borderId="9" xfId="0" applyFont="1" applyBorder="1" applyAlignment="1">
      <alignment horizontal="left" vertical="top"/>
    </xf>
    <xf numFmtId="41" fontId="2" fillId="0" borderId="6" xfId="2" applyFont="1" applyBorder="1" applyAlignment="1">
      <alignment horizontal="right" vertical="top"/>
    </xf>
    <xf numFmtId="0" fontId="2" fillId="0" borderId="7" xfId="0" quotePrefix="1" applyFont="1" applyBorder="1" applyAlignment="1">
      <alignment horizontal="center" vertical="top"/>
    </xf>
    <xf numFmtId="0" fontId="2" fillId="0" borderId="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</cellXfs>
  <cellStyles count="10">
    <cellStyle name="Comma" xfId="1" builtinId="3"/>
    <cellStyle name="Comma [0]" xfId="2" builtinId="6"/>
    <cellStyle name="Comma [0] 2" xfId="5"/>
    <cellStyle name="Comma [0] 3" xfId="8"/>
    <cellStyle name="Comma 2" xfId="6"/>
    <cellStyle name="Normal" xfId="0" builtinId="0"/>
    <cellStyle name="Normal 2" xfId="4"/>
    <cellStyle name="Normal 3" xfId="3"/>
    <cellStyle name="Percent 2" xfId="7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3"/>
  <sheetViews>
    <sheetView tabSelected="1" view="pageBreakPreview" topLeftCell="A4" zoomScale="60" zoomScaleNormal="100" workbookViewId="0">
      <selection activeCell="Q45" sqref="Q45"/>
    </sheetView>
  </sheetViews>
  <sheetFormatPr defaultRowHeight="15"/>
  <cols>
    <col min="2" max="2" width="4.7109375" customWidth="1"/>
    <col min="3" max="3" width="14.5703125" customWidth="1"/>
    <col min="4" max="4" width="12" customWidth="1"/>
    <col min="5" max="5" width="4.85546875" customWidth="1"/>
    <col min="6" max="6" width="36.140625" customWidth="1"/>
    <col min="7" max="7" width="25.85546875" bestFit="1" customWidth="1"/>
    <col min="8" max="8" width="22.5703125" bestFit="1" customWidth="1"/>
    <col min="9" max="9" width="12.5703125" customWidth="1"/>
    <col min="10" max="10" width="5.5703125" customWidth="1"/>
    <col min="11" max="11" width="6.42578125" customWidth="1"/>
    <col min="12" max="13" width="5.5703125" customWidth="1"/>
    <col min="14" max="14" width="15.5703125" customWidth="1"/>
  </cols>
  <sheetData>
    <row r="1" spans="2:14">
      <c r="B1" s="102" t="s">
        <v>54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2:14">
      <c r="B2" s="102" t="s">
        <v>35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2:14">
      <c r="B3" s="102" t="s">
        <v>53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2:14">
      <c r="B4" s="102" t="s">
        <v>36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6" spans="2:14" s="90" customFormat="1" ht="46.5" customHeight="1">
      <c r="B6" s="88" t="s">
        <v>37</v>
      </c>
      <c r="C6" s="88" t="s">
        <v>38</v>
      </c>
      <c r="D6" s="89" t="s">
        <v>39</v>
      </c>
      <c r="E6" s="103" t="s">
        <v>40</v>
      </c>
      <c r="F6" s="103"/>
      <c r="G6" s="89" t="s">
        <v>43</v>
      </c>
      <c r="H6" s="88" t="s">
        <v>44</v>
      </c>
      <c r="I6" s="89" t="s">
        <v>52</v>
      </c>
      <c r="J6" s="100" t="s">
        <v>45</v>
      </c>
      <c r="K6" s="101"/>
      <c r="L6" s="100" t="s">
        <v>47</v>
      </c>
      <c r="M6" s="101"/>
      <c r="N6" s="88" t="s">
        <v>46</v>
      </c>
    </row>
    <row r="7" spans="2:14" s="41" customFormat="1" ht="27.95" customHeight="1">
      <c r="B7" s="69" t="s">
        <v>50</v>
      </c>
      <c r="C7" s="42"/>
      <c r="D7" s="43"/>
      <c r="E7" s="50"/>
      <c r="F7" s="51" t="s">
        <v>48</v>
      </c>
      <c r="G7" s="44">
        <f>SUM(G9+G12+G17)</f>
        <v>1300000000</v>
      </c>
      <c r="H7" s="44">
        <f>SUM(H9+H12+H17)</f>
        <v>655565900</v>
      </c>
      <c r="I7" s="45">
        <f>SUM(H7/G7*100)</f>
        <v>50.428146153846157</v>
      </c>
      <c r="J7" s="50"/>
      <c r="K7" s="60"/>
      <c r="L7" s="50"/>
      <c r="M7" s="60"/>
      <c r="N7" s="47"/>
    </row>
    <row r="8" spans="2:14" s="1" customFormat="1" ht="72.599999999999994" customHeight="1">
      <c r="B8" s="86"/>
      <c r="C8" s="87" t="s">
        <v>41</v>
      </c>
      <c r="D8" s="87" t="s">
        <v>42</v>
      </c>
      <c r="E8" s="19"/>
      <c r="F8" s="54" t="s">
        <v>8</v>
      </c>
      <c r="G8" s="75"/>
      <c r="H8" s="75"/>
      <c r="I8" s="75"/>
      <c r="J8" s="19"/>
      <c r="K8" s="54"/>
      <c r="L8" s="19"/>
      <c r="M8" s="54"/>
      <c r="N8" s="96"/>
    </row>
    <row r="9" spans="2:14" s="1" customFormat="1" ht="30.95" customHeight="1">
      <c r="B9" s="72"/>
      <c r="C9" s="72"/>
      <c r="D9" s="72"/>
      <c r="E9" s="18">
        <v>1</v>
      </c>
      <c r="F9" s="81" t="s">
        <v>9</v>
      </c>
      <c r="G9" s="23">
        <f>SUM(G10:G11)</f>
        <v>450000000</v>
      </c>
      <c r="H9" s="23">
        <f t="shared" ref="H9" si="0">SUM(H10:H11)</f>
        <v>291078150</v>
      </c>
      <c r="I9" s="71">
        <f>SUM(H9/G9*100)</f>
        <v>64.684033333333332</v>
      </c>
      <c r="J9" s="20"/>
      <c r="K9" s="21"/>
      <c r="L9" s="20"/>
      <c r="M9" s="21"/>
      <c r="N9" s="96"/>
    </row>
    <row r="10" spans="2:14" ht="54.75" customHeight="1">
      <c r="B10" s="29"/>
      <c r="C10" s="29"/>
      <c r="D10" s="29"/>
      <c r="E10" s="9" t="s">
        <v>10</v>
      </c>
      <c r="F10" s="15" t="s">
        <v>0</v>
      </c>
      <c r="G10" s="10">
        <v>400000000</v>
      </c>
      <c r="H10" s="10">
        <v>291078150</v>
      </c>
      <c r="I10" s="10">
        <f>SUM(H10/G10*100)</f>
        <v>72.769537499999998</v>
      </c>
      <c r="J10" s="14">
        <v>250</v>
      </c>
      <c r="K10" s="15" t="s">
        <v>2</v>
      </c>
      <c r="L10" s="14">
        <v>150</v>
      </c>
      <c r="M10" s="15" t="s">
        <v>2</v>
      </c>
      <c r="N10" s="97" t="s">
        <v>55</v>
      </c>
    </row>
    <row r="11" spans="2:14" ht="48" customHeight="1">
      <c r="B11" s="29"/>
      <c r="C11" s="29"/>
      <c r="D11" s="29"/>
      <c r="E11" s="9" t="s">
        <v>10</v>
      </c>
      <c r="F11" s="31" t="s">
        <v>1</v>
      </c>
      <c r="G11" s="25">
        <v>50000000</v>
      </c>
      <c r="H11" s="25">
        <v>0</v>
      </c>
      <c r="I11" s="10">
        <f>SUM(H11/G11*100)</f>
        <v>0</v>
      </c>
      <c r="J11" s="26">
        <v>80</v>
      </c>
      <c r="K11" s="27" t="s">
        <v>2</v>
      </c>
      <c r="L11" s="28">
        <v>0</v>
      </c>
      <c r="M11" s="27"/>
      <c r="N11" s="97" t="s">
        <v>55</v>
      </c>
    </row>
    <row r="12" spans="2:14" s="1" customFormat="1" ht="30.95" customHeight="1">
      <c r="B12" s="72"/>
      <c r="C12" s="72"/>
      <c r="D12" s="72"/>
      <c r="E12" s="80">
        <v>2</v>
      </c>
      <c r="F12" s="81" t="s">
        <v>11</v>
      </c>
      <c r="G12" s="82">
        <f>SUM(G13:G14)</f>
        <v>800000000</v>
      </c>
      <c r="H12" s="82">
        <f t="shared" ref="H12" si="1">SUM(H13:H14)</f>
        <v>364487750</v>
      </c>
      <c r="I12" s="71">
        <f>SUM(H12/G12*100)</f>
        <v>45.560968750000001</v>
      </c>
      <c r="J12" s="83"/>
      <c r="K12" s="84"/>
      <c r="L12" s="85"/>
      <c r="M12" s="84"/>
      <c r="N12" s="96"/>
    </row>
    <row r="13" spans="2:14" ht="42.75" customHeight="1">
      <c r="B13" s="29"/>
      <c r="C13" s="29"/>
      <c r="D13" s="29"/>
      <c r="E13" s="9" t="s">
        <v>10</v>
      </c>
      <c r="F13" s="32" t="s">
        <v>5</v>
      </c>
      <c r="G13" s="10">
        <v>600000000</v>
      </c>
      <c r="H13" s="10">
        <v>281008000</v>
      </c>
      <c r="I13" s="10">
        <f t="shared" ref="I13:I18" si="2">SUM(H13/G13*100)</f>
        <v>46.834666666666671</v>
      </c>
      <c r="J13" s="14">
        <v>450</v>
      </c>
      <c r="K13" s="15" t="s">
        <v>2</v>
      </c>
      <c r="L13" s="16">
        <v>225</v>
      </c>
      <c r="M13" s="15" t="s">
        <v>2</v>
      </c>
      <c r="N13" s="97" t="s">
        <v>55</v>
      </c>
    </row>
    <row r="14" spans="2:14" ht="43.5" customHeight="1">
      <c r="B14" s="29"/>
      <c r="C14" s="29"/>
      <c r="D14" s="29"/>
      <c r="E14" s="9" t="s">
        <v>10</v>
      </c>
      <c r="F14" s="32" t="s">
        <v>6</v>
      </c>
      <c r="G14" s="10">
        <v>200000000</v>
      </c>
      <c r="H14" s="10">
        <v>83479750</v>
      </c>
      <c r="I14" s="10">
        <f t="shared" si="2"/>
        <v>41.739874999999998</v>
      </c>
      <c r="J14" s="14">
        <v>200</v>
      </c>
      <c r="K14" s="15" t="s">
        <v>2</v>
      </c>
      <c r="L14" s="16">
        <v>100</v>
      </c>
      <c r="M14" s="15" t="s">
        <v>2</v>
      </c>
      <c r="N14" s="97" t="s">
        <v>55</v>
      </c>
    </row>
    <row r="15" spans="2:14" ht="14.45" customHeight="1">
      <c r="B15" s="29"/>
      <c r="C15" s="29"/>
      <c r="D15" s="29"/>
      <c r="E15" s="9"/>
      <c r="F15" s="32"/>
      <c r="G15" s="10"/>
      <c r="H15" s="10"/>
      <c r="I15" s="10"/>
      <c r="J15" s="14"/>
      <c r="K15" s="15"/>
      <c r="L15" s="16"/>
      <c r="M15" s="15"/>
      <c r="N15" s="98"/>
    </row>
    <row r="16" spans="2:14" s="1" customFormat="1" ht="30.95" customHeight="1">
      <c r="B16" s="72"/>
      <c r="C16" s="72"/>
      <c r="D16" s="72"/>
      <c r="E16" s="19"/>
      <c r="F16" s="54" t="s">
        <v>12</v>
      </c>
      <c r="G16" s="71"/>
      <c r="H16" s="71"/>
      <c r="I16" s="71"/>
      <c r="J16" s="73"/>
      <c r="K16" s="74"/>
      <c r="L16" s="78"/>
      <c r="M16" s="74"/>
      <c r="N16" s="96"/>
    </row>
    <row r="17" spans="2:14" s="1" customFormat="1" ht="30.95" customHeight="1">
      <c r="B17" s="72"/>
      <c r="C17" s="72"/>
      <c r="D17" s="72"/>
      <c r="E17" s="76">
        <v>1</v>
      </c>
      <c r="F17" s="77" t="s">
        <v>13</v>
      </c>
      <c r="G17" s="71">
        <f>SUM(G18)</f>
        <v>50000000</v>
      </c>
      <c r="H17" s="71">
        <f t="shared" ref="H17" si="3">SUM(H18)</f>
        <v>0</v>
      </c>
      <c r="I17" s="71">
        <f t="shared" si="2"/>
        <v>0</v>
      </c>
      <c r="J17" s="73"/>
      <c r="K17" s="74"/>
      <c r="L17" s="78"/>
      <c r="M17" s="74"/>
      <c r="N17" s="96"/>
    </row>
    <row r="18" spans="2:14" ht="46.5" customHeight="1">
      <c r="B18" s="29"/>
      <c r="C18" s="29"/>
      <c r="D18" s="29"/>
      <c r="E18" s="9" t="s">
        <v>10</v>
      </c>
      <c r="F18" s="32" t="s">
        <v>3</v>
      </c>
      <c r="G18" s="10">
        <v>50000000</v>
      </c>
      <c r="H18" s="10">
        <v>0</v>
      </c>
      <c r="I18" s="10">
        <f t="shared" si="2"/>
        <v>0</v>
      </c>
      <c r="J18" s="14">
        <v>50</v>
      </c>
      <c r="K18" s="15" t="s">
        <v>4</v>
      </c>
      <c r="L18" s="16">
        <v>0</v>
      </c>
      <c r="M18" s="15"/>
      <c r="N18" s="97" t="s">
        <v>55</v>
      </c>
    </row>
    <row r="19" spans="2:14" ht="14.1" customHeight="1">
      <c r="B19" s="29"/>
      <c r="C19" s="29"/>
      <c r="D19" s="29"/>
      <c r="E19" s="9"/>
      <c r="F19" s="32"/>
      <c r="G19" s="10"/>
      <c r="H19" s="10"/>
      <c r="I19" s="10"/>
      <c r="J19" s="14"/>
      <c r="K19" s="15"/>
      <c r="L19" s="16"/>
      <c r="M19" s="15"/>
      <c r="N19" s="48"/>
    </row>
    <row r="20" spans="2:14" s="40" customFormat="1" ht="27.95" customHeight="1">
      <c r="B20" s="70" t="s">
        <v>51</v>
      </c>
      <c r="C20" s="46"/>
      <c r="D20" s="46"/>
      <c r="E20" s="52"/>
      <c r="F20" s="53" t="s">
        <v>49</v>
      </c>
      <c r="G20" s="39">
        <f>SUM(G22)</f>
        <v>100000000</v>
      </c>
      <c r="H20" s="39">
        <f>SUM(H22)</f>
        <v>97141000</v>
      </c>
      <c r="I20" s="39">
        <f>SUM(H20/G20*100)</f>
        <v>97.141000000000005</v>
      </c>
      <c r="J20" s="61"/>
      <c r="K20" s="62"/>
      <c r="L20" s="61"/>
      <c r="M20" s="62"/>
      <c r="N20" s="49"/>
    </row>
    <row r="21" spans="2:14" s="1" customFormat="1" ht="30.95" customHeight="1">
      <c r="B21" s="72"/>
      <c r="C21" s="72"/>
      <c r="D21" s="72"/>
      <c r="E21" s="19"/>
      <c r="F21" s="79" t="s">
        <v>15</v>
      </c>
      <c r="G21" s="71"/>
      <c r="H21" s="71"/>
      <c r="I21" s="71"/>
      <c r="J21" s="73"/>
      <c r="K21" s="74"/>
      <c r="L21" s="73"/>
      <c r="M21" s="74"/>
      <c r="N21" s="75"/>
    </row>
    <row r="22" spans="2:14" s="1" customFormat="1" ht="51" customHeight="1">
      <c r="B22" s="72"/>
      <c r="C22" s="72"/>
      <c r="D22" s="72"/>
      <c r="E22" s="18">
        <v>1</v>
      </c>
      <c r="F22" s="81" t="s">
        <v>14</v>
      </c>
      <c r="G22" s="23">
        <f>SUM(G23+G26+G34+G37+G40)</f>
        <v>100000000</v>
      </c>
      <c r="H22" s="23">
        <f>SUM(H23+H26+H34+H37+H40)</f>
        <v>97141000</v>
      </c>
      <c r="I22" s="71">
        <f>SUM(H22/G22*100)</f>
        <v>97.141000000000005</v>
      </c>
      <c r="J22" s="73"/>
      <c r="K22" s="74"/>
      <c r="L22" s="73"/>
      <c r="M22" s="74"/>
      <c r="N22" s="97" t="s">
        <v>56</v>
      </c>
    </row>
    <row r="23" spans="2:14" ht="30.95" customHeight="1">
      <c r="B23" s="29"/>
      <c r="C23" s="29"/>
      <c r="D23" s="29"/>
      <c r="E23" s="9" t="s">
        <v>10</v>
      </c>
      <c r="F23" s="55" t="s">
        <v>23</v>
      </c>
      <c r="G23" s="22">
        <f>SUM(G24)</f>
        <v>2750000</v>
      </c>
      <c r="H23" s="22">
        <f t="shared" ref="H23" si="4">SUM(H24)</f>
        <v>2750000</v>
      </c>
      <c r="I23" s="10">
        <f t="shared" ref="I23:I41" si="5">SUM(H23/G23*100)</f>
        <v>100</v>
      </c>
      <c r="J23" s="14"/>
      <c r="K23" s="15"/>
      <c r="L23" s="14"/>
      <c r="M23" s="15"/>
      <c r="N23" s="48"/>
    </row>
    <row r="24" spans="2:14" ht="18.95" customHeight="1">
      <c r="B24" s="29"/>
      <c r="C24" s="29"/>
      <c r="D24" s="29"/>
      <c r="E24" s="7"/>
      <c r="F24" s="30" t="s">
        <v>24</v>
      </c>
      <c r="G24" s="8">
        <v>2750000</v>
      </c>
      <c r="H24" s="8">
        <v>2750000</v>
      </c>
      <c r="I24" s="10">
        <f t="shared" si="5"/>
        <v>100</v>
      </c>
      <c r="J24" s="24">
        <v>25</v>
      </c>
      <c r="K24" s="13" t="s">
        <v>18</v>
      </c>
      <c r="L24" s="24">
        <v>25</v>
      </c>
      <c r="M24" s="13" t="s">
        <v>18</v>
      </c>
      <c r="N24" s="48"/>
    </row>
    <row r="25" spans="2:14" ht="16.5" customHeight="1">
      <c r="B25" s="29"/>
      <c r="C25" s="29"/>
      <c r="D25" s="29"/>
      <c r="E25" s="7"/>
      <c r="F25" s="30"/>
      <c r="G25" s="8"/>
      <c r="H25" s="8"/>
      <c r="I25" s="10"/>
      <c r="J25" s="12"/>
      <c r="K25" s="13"/>
      <c r="L25" s="12"/>
      <c r="M25" s="13"/>
      <c r="N25" s="48"/>
    </row>
    <row r="26" spans="2:14" ht="41.25" customHeight="1">
      <c r="B26" s="29"/>
      <c r="C26" s="29"/>
      <c r="D26" s="29"/>
      <c r="E26" s="9" t="s">
        <v>10</v>
      </c>
      <c r="F26" s="55" t="s">
        <v>16</v>
      </c>
      <c r="G26" s="10">
        <f>SUM(G27:G32)</f>
        <v>48715000</v>
      </c>
      <c r="H26" s="10">
        <f t="shared" ref="H26" si="6">SUM(H27:H32)</f>
        <v>46623500</v>
      </c>
      <c r="I26" s="10">
        <f t="shared" si="5"/>
        <v>95.706661192651126</v>
      </c>
      <c r="J26" s="14"/>
      <c r="K26" s="15"/>
      <c r="L26" s="14"/>
      <c r="M26" s="15"/>
      <c r="N26" s="48"/>
    </row>
    <row r="27" spans="2:14" ht="18" customHeight="1">
      <c r="B27" s="29"/>
      <c r="C27" s="29"/>
      <c r="D27" s="29"/>
      <c r="E27" s="9"/>
      <c r="F27" s="56" t="s">
        <v>17</v>
      </c>
      <c r="G27" s="10">
        <v>8000000</v>
      </c>
      <c r="H27" s="10">
        <v>7920000</v>
      </c>
      <c r="I27" s="10">
        <f t="shared" si="5"/>
        <v>99</v>
      </c>
      <c r="J27" s="14">
        <v>80</v>
      </c>
      <c r="K27" s="15" t="s">
        <v>18</v>
      </c>
      <c r="L27" s="14">
        <v>80</v>
      </c>
      <c r="M27" s="15" t="s">
        <v>18</v>
      </c>
      <c r="N27" s="48"/>
    </row>
    <row r="28" spans="2:14" ht="18" customHeight="1">
      <c r="B28" s="29"/>
      <c r="C28" s="29"/>
      <c r="D28" s="29"/>
      <c r="E28" s="9"/>
      <c r="F28" s="57" t="s">
        <v>19</v>
      </c>
      <c r="G28" s="11">
        <v>8400000</v>
      </c>
      <c r="H28" s="10">
        <v>8316000</v>
      </c>
      <c r="I28" s="10">
        <f t="shared" si="5"/>
        <v>99</v>
      </c>
      <c r="J28" s="14">
        <v>420</v>
      </c>
      <c r="K28" s="15" t="s">
        <v>20</v>
      </c>
      <c r="L28" s="14">
        <v>420</v>
      </c>
      <c r="M28" s="15" t="s">
        <v>20</v>
      </c>
      <c r="N28" s="48"/>
    </row>
    <row r="29" spans="2:14" ht="18" customHeight="1">
      <c r="B29" s="29"/>
      <c r="C29" s="29"/>
      <c r="D29" s="29"/>
      <c r="E29" s="9"/>
      <c r="F29" s="57" t="s">
        <v>21</v>
      </c>
      <c r="G29" s="11">
        <v>14820000</v>
      </c>
      <c r="H29" s="10">
        <v>14586000</v>
      </c>
      <c r="I29" s="10">
        <f t="shared" si="5"/>
        <v>98.421052631578945</v>
      </c>
      <c r="J29" s="14">
        <v>520</v>
      </c>
      <c r="K29" s="15" t="s">
        <v>20</v>
      </c>
      <c r="L29" s="14">
        <v>520</v>
      </c>
      <c r="M29" s="15" t="s">
        <v>20</v>
      </c>
      <c r="N29" s="48"/>
    </row>
    <row r="30" spans="2:14" ht="18" customHeight="1">
      <c r="B30" s="29"/>
      <c r="C30" s="29"/>
      <c r="D30" s="29"/>
      <c r="E30" s="9"/>
      <c r="F30" s="57" t="s">
        <v>22</v>
      </c>
      <c r="G30" s="11">
        <v>6785000</v>
      </c>
      <c r="H30" s="10">
        <v>6198500</v>
      </c>
      <c r="I30" s="10">
        <f t="shared" si="5"/>
        <v>91.355932203389827</v>
      </c>
      <c r="J30" s="14">
        <v>230</v>
      </c>
      <c r="K30" s="15" t="s">
        <v>20</v>
      </c>
      <c r="L30" s="14">
        <v>230</v>
      </c>
      <c r="M30" s="15" t="s">
        <v>20</v>
      </c>
      <c r="N30" s="48"/>
    </row>
    <row r="31" spans="2:14" ht="18" customHeight="1">
      <c r="B31" s="29"/>
      <c r="C31" s="29"/>
      <c r="D31" s="29"/>
      <c r="E31" s="9"/>
      <c r="F31" s="57" t="s">
        <v>25</v>
      </c>
      <c r="G31" s="11">
        <v>2250000</v>
      </c>
      <c r="H31" s="10">
        <v>2178000</v>
      </c>
      <c r="I31" s="10">
        <f t="shared" si="5"/>
        <v>96.8</v>
      </c>
      <c r="J31" s="14">
        <v>90</v>
      </c>
      <c r="K31" s="15" t="s">
        <v>20</v>
      </c>
      <c r="L31" s="14">
        <v>90</v>
      </c>
      <c r="M31" s="15" t="s">
        <v>20</v>
      </c>
      <c r="N31" s="48"/>
    </row>
    <row r="32" spans="2:14" ht="18" customHeight="1">
      <c r="B32" s="29"/>
      <c r="C32" s="29"/>
      <c r="D32" s="29"/>
      <c r="E32" s="9"/>
      <c r="F32" s="57" t="s">
        <v>26</v>
      </c>
      <c r="G32" s="10">
        <v>8460000</v>
      </c>
      <c r="H32" s="10">
        <v>7425000</v>
      </c>
      <c r="I32" s="10">
        <f t="shared" si="5"/>
        <v>87.7659574468085</v>
      </c>
      <c r="J32" s="14">
        <v>45</v>
      </c>
      <c r="K32" s="15" t="s">
        <v>18</v>
      </c>
      <c r="L32" s="14">
        <v>45</v>
      </c>
      <c r="M32" s="15" t="s">
        <v>18</v>
      </c>
      <c r="N32" s="48"/>
    </row>
    <row r="33" spans="2:14" ht="18" customHeight="1">
      <c r="B33" s="29"/>
      <c r="C33" s="29"/>
      <c r="D33" s="29"/>
      <c r="E33" s="9"/>
      <c r="F33" s="57"/>
      <c r="G33" s="10"/>
      <c r="H33" s="10"/>
      <c r="I33" s="10"/>
      <c r="J33" s="14"/>
      <c r="K33" s="15"/>
      <c r="L33" s="14"/>
      <c r="M33" s="15"/>
      <c r="N33" s="48"/>
    </row>
    <row r="34" spans="2:14" ht="39.6" customHeight="1">
      <c r="B34" s="29"/>
      <c r="C34" s="29"/>
      <c r="D34" s="29"/>
      <c r="E34" s="9" t="s">
        <v>10</v>
      </c>
      <c r="F34" s="55" t="s">
        <v>27</v>
      </c>
      <c r="G34" s="10">
        <f>SUM(G35)</f>
        <v>30000000</v>
      </c>
      <c r="H34" s="10">
        <f t="shared" ref="H34" si="7">SUM(H35)</f>
        <v>29727500</v>
      </c>
      <c r="I34" s="10">
        <f t="shared" si="5"/>
        <v>99.091666666666669</v>
      </c>
      <c r="J34" s="14"/>
      <c r="K34" s="15"/>
      <c r="L34" s="14"/>
      <c r="M34" s="15"/>
      <c r="N34" s="48"/>
    </row>
    <row r="35" spans="2:14" ht="25.5" customHeight="1">
      <c r="B35" s="29"/>
      <c r="C35" s="29"/>
      <c r="D35" s="29"/>
      <c r="E35" s="9"/>
      <c r="F35" s="57" t="s">
        <v>28</v>
      </c>
      <c r="G35" s="10">
        <v>30000000</v>
      </c>
      <c r="H35" s="10">
        <v>29727500</v>
      </c>
      <c r="I35" s="10">
        <f t="shared" si="5"/>
        <v>99.091666666666669</v>
      </c>
      <c r="J35" s="14">
        <v>3</v>
      </c>
      <c r="K35" s="15" t="s">
        <v>32</v>
      </c>
      <c r="L35" s="14">
        <v>3</v>
      </c>
      <c r="M35" s="15" t="s">
        <v>32</v>
      </c>
      <c r="N35" s="48"/>
    </row>
    <row r="36" spans="2:14" ht="17.100000000000001" customHeight="1">
      <c r="B36" s="29"/>
      <c r="C36" s="29"/>
      <c r="D36" s="29"/>
      <c r="E36" s="9"/>
      <c r="F36" s="57"/>
      <c r="G36" s="10"/>
      <c r="H36" s="10"/>
      <c r="I36" s="10"/>
      <c r="J36" s="14"/>
      <c r="K36" s="15"/>
      <c r="L36" s="14"/>
      <c r="M36" s="15"/>
      <c r="N36" s="48"/>
    </row>
    <row r="37" spans="2:14" ht="18.95" customHeight="1">
      <c r="B37" s="29"/>
      <c r="C37" s="29"/>
      <c r="D37" s="29"/>
      <c r="E37" s="9" t="s">
        <v>10</v>
      </c>
      <c r="F37" s="58" t="s">
        <v>29</v>
      </c>
      <c r="G37" s="10">
        <f>SUM(G38)</f>
        <v>12000000</v>
      </c>
      <c r="H37" s="10">
        <f t="shared" ref="H37" si="8">SUM(H38)</f>
        <v>11715000</v>
      </c>
      <c r="I37" s="10">
        <f t="shared" si="5"/>
        <v>97.625</v>
      </c>
      <c r="J37" s="14"/>
      <c r="K37" s="15"/>
      <c r="L37" s="14"/>
      <c r="M37" s="15"/>
      <c r="N37" s="48"/>
    </row>
    <row r="38" spans="2:14" ht="18.95" customHeight="1">
      <c r="B38" s="29"/>
      <c r="C38" s="29"/>
      <c r="D38" s="29"/>
      <c r="E38" s="9"/>
      <c r="F38" s="57" t="s">
        <v>30</v>
      </c>
      <c r="G38" s="10">
        <v>12000000</v>
      </c>
      <c r="H38" s="10">
        <v>11715000</v>
      </c>
      <c r="I38" s="10">
        <f t="shared" si="5"/>
        <v>97.625</v>
      </c>
      <c r="J38" s="14">
        <v>3</v>
      </c>
      <c r="K38" s="15" t="s">
        <v>34</v>
      </c>
      <c r="L38" s="14">
        <v>3</v>
      </c>
      <c r="M38" s="15" t="s">
        <v>34</v>
      </c>
      <c r="N38" s="48"/>
    </row>
    <row r="39" spans="2:14" ht="18.95" customHeight="1">
      <c r="B39" s="29"/>
      <c r="C39" s="29"/>
      <c r="D39" s="29"/>
      <c r="E39" s="9"/>
      <c r="F39" s="59"/>
      <c r="G39" s="10"/>
      <c r="H39" s="10"/>
      <c r="I39" s="10"/>
      <c r="J39" s="14"/>
      <c r="K39" s="15"/>
      <c r="L39" s="14"/>
      <c r="M39" s="15"/>
      <c r="N39" s="48"/>
    </row>
    <row r="40" spans="2:14" ht="30.95" customHeight="1">
      <c r="B40" s="29"/>
      <c r="C40" s="29"/>
      <c r="D40" s="29"/>
      <c r="E40" s="9"/>
      <c r="F40" s="55" t="s">
        <v>31</v>
      </c>
      <c r="G40" s="10">
        <f>SUM(G41)</f>
        <v>6535000</v>
      </c>
      <c r="H40" s="10">
        <f t="shared" ref="H40" si="9">SUM(H41)</f>
        <v>6325000</v>
      </c>
      <c r="I40" s="10">
        <f t="shared" si="5"/>
        <v>96.786534047436874</v>
      </c>
      <c r="J40" s="14"/>
      <c r="K40" s="15"/>
      <c r="L40" s="14"/>
      <c r="M40" s="15"/>
      <c r="N40" s="48"/>
    </row>
    <row r="41" spans="2:14" ht="19.5" customHeight="1">
      <c r="B41" s="63"/>
      <c r="C41" s="63"/>
      <c r="D41" s="63"/>
      <c r="E41" s="17"/>
      <c r="F41" s="64" t="s">
        <v>33</v>
      </c>
      <c r="G41" s="65">
        <v>6535000</v>
      </c>
      <c r="H41" s="65">
        <v>6325000</v>
      </c>
      <c r="I41" s="65">
        <f t="shared" si="5"/>
        <v>96.786534047436874</v>
      </c>
      <c r="J41" s="14">
        <v>10</v>
      </c>
      <c r="K41" s="15" t="s">
        <v>18</v>
      </c>
      <c r="L41" s="14">
        <v>10</v>
      </c>
      <c r="M41" s="15" t="s">
        <v>18</v>
      </c>
      <c r="N41" s="99"/>
    </row>
    <row r="42" spans="2:14" s="6" customFormat="1" ht="30.95" customHeight="1">
      <c r="B42" s="2"/>
      <c r="C42" s="2"/>
      <c r="D42" s="2"/>
      <c r="E42" s="66"/>
      <c r="F42" s="67" t="s">
        <v>7</v>
      </c>
      <c r="G42" s="3">
        <f>SUM(G20+G7)</f>
        <v>1400000000</v>
      </c>
      <c r="H42" s="3">
        <f>SUM(H20+H7)</f>
        <v>752706900</v>
      </c>
      <c r="I42" s="3">
        <f>SUM(H42/G42*100)</f>
        <v>53.764778571428572</v>
      </c>
      <c r="J42" s="4"/>
      <c r="K42" s="5"/>
      <c r="L42" s="4"/>
      <c r="M42" s="5"/>
      <c r="N42" s="68"/>
    </row>
    <row r="43" spans="2:14" ht="30.95" customHeight="1">
      <c r="B43" s="33"/>
      <c r="C43" s="33"/>
      <c r="D43" s="33"/>
      <c r="E43" s="34"/>
      <c r="F43" s="35"/>
      <c r="G43" s="36"/>
      <c r="H43" s="36"/>
      <c r="I43" s="36"/>
      <c r="J43" s="37"/>
      <c r="K43" s="37"/>
      <c r="L43" s="37"/>
      <c r="M43" s="37"/>
      <c r="N43" s="38"/>
    </row>
    <row r="44" spans="2:14" ht="16.5" customHeight="1">
      <c r="B44" s="33"/>
      <c r="C44" s="33"/>
      <c r="D44" s="33"/>
      <c r="E44" s="34"/>
      <c r="F44" s="35"/>
      <c r="G44" s="36"/>
      <c r="H44" s="36"/>
      <c r="I44" s="36"/>
      <c r="J44" s="37"/>
      <c r="K44" s="91"/>
      <c r="L44" s="37"/>
      <c r="M44" s="37"/>
      <c r="N44" s="38"/>
    </row>
    <row r="45" spans="2:14" ht="16.5" customHeight="1">
      <c r="B45" s="33"/>
      <c r="C45" s="33"/>
      <c r="D45" s="33"/>
      <c r="E45" s="34"/>
      <c r="F45" s="35"/>
      <c r="G45" s="36"/>
      <c r="H45" s="36"/>
      <c r="I45" s="36"/>
      <c r="J45" s="37"/>
      <c r="K45" s="91"/>
      <c r="L45" s="37"/>
      <c r="M45" s="37"/>
      <c r="N45" s="38"/>
    </row>
    <row r="46" spans="2:14" ht="16.5" customHeight="1">
      <c r="B46" s="33"/>
      <c r="C46" s="33"/>
      <c r="D46" s="33"/>
      <c r="E46" s="34"/>
      <c r="F46" s="35"/>
      <c r="G46" s="36"/>
      <c r="H46" s="36"/>
      <c r="I46" s="36"/>
      <c r="J46" s="37"/>
      <c r="K46" s="91"/>
      <c r="L46" s="37"/>
      <c r="M46" s="37"/>
      <c r="N46" s="38"/>
    </row>
    <row r="47" spans="2:14" ht="16.5" customHeight="1">
      <c r="B47" s="33"/>
      <c r="C47" s="33"/>
      <c r="D47" s="33"/>
      <c r="E47" s="34"/>
      <c r="F47" s="35"/>
      <c r="G47" s="36"/>
      <c r="H47" s="36"/>
      <c r="I47" s="36"/>
      <c r="J47" s="37"/>
      <c r="K47" s="91"/>
      <c r="L47" s="37"/>
      <c r="M47" s="37"/>
      <c r="N47" s="38"/>
    </row>
    <row r="48" spans="2:14" ht="16.5" customHeight="1">
      <c r="B48" s="33"/>
      <c r="C48" s="33"/>
      <c r="D48" s="33"/>
      <c r="E48" s="34"/>
      <c r="F48" s="35"/>
      <c r="G48" s="36"/>
      <c r="H48" s="36"/>
      <c r="I48" s="36"/>
      <c r="J48" s="37"/>
      <c r="K48" s="92"/>
      <c r="L48" s="37"/>
      <c r="M48" s="37"/>
      <c r="N48" s="38"/>
    </row>
    <row r="49" spans="2:14" ht="16.5" customHeight="1">
      <c r="B49" s="33"/>
      <c r="C49" s="33"/>
      <c r="D49" s="33"/>
      <c r="E49" s="34"/>
      <c r="F49" s="35"/>
      <c r="G49" s="36"/>
      <c r="H49" s="36"/>
      <c r="I49" s="36"/>
      <c r="J49" s="37"/>
      <c r="K49" s="93"/>
      <c r="L49" s="37"/>
      <c r="M49" s="37"/>
      <c r="N49" s="38"/>
    </row>
    <row r="50" spans="2:14" ht="16.5" customHeight="1">
      <c r="K50" s="94"/>
    </row>
    <row r="51" spans="2:14" ht="16.5" customHeight="1">
      <c r="K51" s="95"/>
    </row>
    <row r="52" spans="2:14">
      <c r="K52" s="91"/>
    </row>
    <row r="53" spans="2:14">
      <c r="K53" s="91"/>
    </row>
  </sheetData>
  <mergeCells count="7">
    <mergeCell ref="J6:K6"/>
    <mergeCell ref="L6:M6"/>
    <mergeCell ref="B1:N1"/>
    <mergeCell ref="B2:N2"/>
    <mergeCell ref="B4:N4"/>
    <mergeCell ref="B3:N3"/>
    <mergeCell ref="E6:F6"/>
  </mergeCells>
  <pageMargins left="1.8897637795275593" right="0.11811023622047245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REALISASI AGUSTUS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Abdul Aziz</cp:lastModifiedBy>
  <cp:lastPrinted>2021-09-17T03:31:32Z</cp:lastPrinted>
  <dcterms:created xsi:type="dcterms:W3CDTF">2021-07-20T12:25:42Z</dcterms:created>
  <dcterms:modified xsi:type="dcterms:W3CDTF">2021-09-17T03:39:23Z</dcterms:modified>
</cp:coreProperties>
</file>